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290" windowHeight="7215" activeTab="0"/>
  </bookViews>
  <sheets>
    <sheet name="【全体3－1】貸借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<sst xmlns="http://schemas.openxmlformats.org/spreadsheetml/2006/main" count="47" uniqueCount="44">
  <si>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（単位：円）</t>
  </si>
  <si>
    <t>ソフトウェア</t>
  </si>
  <si>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</si>
  <si>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</si>
  <si>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</si>
  <si>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</si>
  <si>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</si>
  <si>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</si>
  <si>
    <t>負　　債　　の　　部</t>
  </si>
  <si>
    <t>増減</t>
  </si>
  <si>
    <t>流動資産</t>
  </si>
  <si>
    <t>貸　　　借　　　対　　　照　　　表</t>
  </si>
  <si>
    <t>現金預金</t>
  </si>
  <si>
    <t>事業未収金</t>
  </si>
  <si>
    <t>預り金</t>
  </si>
  <si>
    <t>職員預り金</t>
  </si>
  <si>
    <t>仮受金</t>
  </si>
  <si>
    <t>設備資金借入金</t>
  </si>
  <si>
    <t>構築物</t>
  </si>
  <si>
    <t>第3号の1様式</t>
  </si>
  <si>
    <t>その他の未払金</t>
  </si>
  <si>
    <t>建設仮勘定</t>
  </si>
  <si>
    <t>権利</t>
  </si>
  <si>
    <t>次期繰越活動増減差額</t>
  </si>
  <si>
    <t>前払費用</t>
  </si>
  <si>
    <t>固定資産</t>
  </si>
  <si>
    <t xml:space="preserve"> 基本財産</t>
  </si>
  <si>
    <t>土地</t>
  </si>
  <si>
    <t>建物</t>
  </si>
  <si>
    <t xml:space="preserve"> その他の固定資産</t>
  </si>
  <si>
    <t>純　　資　　産　　の　　部</t>
  </si>
  <si>
    <t>器具及び備品</t>
  </si>
  <si>
    <t>基本金</t>
  </si>
  <si>
    <t>国庫補助金等特別積立金</t>
  </si>
  <si>
    <t>（うち当期活動増減差額）</t>
  </si>
  <si>
    <t>資産の部合計</t>
  </si>
  <si>
    <r>
      <t>車輌</t>
    </r>
    <r>
      <rPr>
        <sz val="11"/>
        <color indexed="8"/>
        <rFont val="ＭＳ 明朝"/>
        <family val="1"/>
      </rPr>
      <t>運搬具</t>
    </r>
  </si>
  <si>
    <t>　社会福祉法人　筑竜会</t>
  </si>
  <si>
    <t>事業未払金</t>
  </si>
  <si>
    <t>１年以内返済予定設備資金借入金</t>
  </si>
  <si>
    <t>当年度末</t>
  </si>
  <si>
    <t>前年度末</t>
  </si>
  <si>
    <t>未収金</t>
  </si>
  <si>
    <t>平成２８年３月３１日現在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</si>
</sst>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\-#,##0;&quot;-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0" applyFont="1" applyFill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 shrinkToFit="1"/>
    </xf>
    <xf numFmtId="0" fontId="11" fillId="0" borderId="13" xfId="0" applyFont="1" applyFill="1" applyBorder="1" applyAlignment="1">
      <alignment horizontal="centerContinuous" vertical="center" shrinkToFit="1"/>
    </xf>
    <xf numFmtId="0" fontId="11" fillId="0" borderId="14" xfId="0" applyFont="1" applyFill="1" applyBorder="1" applyAlignment="1">
      <alignment horizontal="left" vertical="center" indent="1" shrinkToFit="1"/>
    </xf>
    <xf numFmtId="0" fontId="11" fillId="0" borderId="1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38" fontId="11" fillId="0" borderId="17" xfId="58" applyFont="1" applyFill="1" applyBorder="1" applyAlignment="1">
      <alignment vertical="center" shrinkToFit="1"/>
    </xf>
    <xf numFmtId="38" fontId="11" fillId="0" borderId="18" xfId="58" applyFont="1" applyFill="1" applyBorder="1" applyAlignment="1">
      <alignment vertical="center" shrinkToFit="1"/>
    </xf>
    <xf numFmtId="38" fontId="11" fillId="0" borderId="13" xfId="58" applyFont="1" applyFill="1" applyBorder="1" applyAlignment="1">
      <alignment vertical="center" shrinkToFit="1"/>
    </xf>
    <xf numFmtId="38" fontId="11" fillId="0" borderId="19" xfId="58" applyFont="1" applyFill="1" applyBorder="1" applyAlignment="1">
      <alignment vertical="center" shrinkToFit="1"/>
    </xf>
    <xf numFmtId="38" fontId="11" fillId="0" borderId="14" xfId="58" applyFont="1" applyFill="1" applyBorder="1" applyAlignment="1">
      <alignment vertical="center" shrinkToFit="1"/>
    </xf>
    <xf numFmtId="38" fontId="11" fillId="0" borderId="20" xfId="58" applyFont="1" applyFill="1" applyBorder="1" applyAlignment="1">
      <alignment vertical="center" shrinkToFit="1"/>
    </xf>
    <xf numFmtId="38" fontId="11" fillId="0" borderId="13" xfId="58" applyFont="1" applyFill="1" applyBorder="1" applyAlignment="1">
      <alignment horizontal="center" vertical="center" shrinkToFit="1"/>
    </xf>
    <xf numFmtId="38" fontId="11" fillId="0" borderId="21" xfId="58" applyFont="1" applyFill="1" applyBorder="1" applyAlignment="1">
      <alignment vertical="center" shrinkToFit="1"/>
    </xf>
    <xf numFmtId="38" fontId="11" fillId="0" borderId="22" xfId="58" applyFont="1" applyFill="1" applyBorder="1" applyAlignment="1">
      <alignment horizontal="left" vertical="center" indent="1" shrinkToFit="1"/>
    </xf>
    <xf numFmtId="38" fontId="11" fillId="0" borderId="23" xfId="58" applyFont="1" applyFill="1" applyBorder="1" applyAlignment="1">
      <alignment vertical="center" shrinkToFit="1"/>
    </xf>
    <xf numFmtId="38" fontId="11" fillId="0" borderId="24" xfId="58" applyFont="1" applyFill="1" applyBorder="1" applyAlignment="1">
      <alignment vertical="center" shrinkToFit="1"/>
    </xf>
    <xf numFmtId="38" fontId="11" fillId="0" borderId="18" xfId="58" applyFont="1" applyFill="1" applyBorder="1" applyAlignment="1">
      <alignment horizontal="left" vertical="center" indent="1" shrinkToFit="1"/>
    </xf>
    <xf numFmtId="38" fontId="11" fillId="0" borderId="25" xfId="58" applyFont="1" applyFill="1" applyBorder="1" applyAlignment="1">
      <alignment vertical="center" shrinkToFit="1"/>
    </xf>
    <xf numFmtId="38" fontId="11" fillId="0" borderId="26" xfId="58" applyFont="1" applyFill="1" applyBorder="1" applyAlignment="1">
      <alignment vertical="center" shrinkToFit="1"/>
    </xf>
    <xf numFmtId="38" fontId="11" fillId="0" borderId="22" xfId="58" applyFont="1" applyFill="1" applyBorder="1" applyAlignment="1">
      <alignment vertical="center" shrinkToFit="1"/>
    </xf>
    <xf numFmtId="38" fontId="11" fillId="0" borderId="12" xfId="58" applyFont="1" applyFill="1" applyBorder="1" applyAlignment="1">
      <alignment vertical="center" shrinkToFit="1"/>
    </xf>
    <xf numFmtId="38" fontId="11" fillId="0" borderId="27" xfId="58" applyFont="1" applyFill="1" applyBorder="1" applyAlignment="1">
      <alignment vertical="center" shrinkToFit="1"/>
    </xf>
    <xf numFmtId="38" fontId="11" fillId="0" borderId="28" xfId="58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1" fillId="0" borderId="29" xfId="58" applyFont="1" applyFill="1" applyBorder="1" applyAlignment="1">
      <alignment vertical="center" shrinkToFit="1"/>
    </xf>
    <xf numFmtId="38" fontId="11" fillId="0" borderId="30" xfId="58" applyFont="1" applyFill="1" applyBorder="1" applyAlignment="1">
      <alignment vertical="center" shrinkToFit="1"/>
    </xf>
    <xf numFmtId="38" fontId="11" fillId="0" borderId="31" xfId="58" applyFont="1" applyFill="1" applyBorder="1" applyAlignment="1">
      <alignment vertical="center" shrinkToFit="1"/>
    </xf>
    <xf numFmtId="38" fontId="11" fillId="0" borderId="32" xfId="58" applyFont="1" applyFill="1" applyBorder="1" applyAlignment="1">
      <alignment vertical="center" shrinkToFit="1"/>
    </xf>
    <xf numFmtId="0" fontId="11" fillId="0" borderId="33" xfId="0" applyFont="1" applyFill="1" applyBorder="1" applyAlignment="1">
      <alignment horizontal="left" vertical="center" indent="1" shrinkToFit="1"/>
    </xf>
    <xf numFmtId="0" fontId="11" fillId="0" borderId="16" xfId="0" applyFont="1" applyFill="1" applyBorder="1" applyAlignment="1">
      <alignment horizontal="left" vertical="center" indent="1" shrinkToFit="1"/>
    </xf>
    <xf numFmtId="38" fontId="11" fillId="0" borderId="15" xfId="58" applyFont="1" applyFill="1" applyBorder="1" applyAlignment="1">
      <alignment vertical="center" shrinkToFit="1"/>
    </xf>
    <xf numFmtId="38" fontId="11" fillId="0" borderId="33" xfId="58" applyFont="1" applyFill="1" applyBorder="1" applyAlignment="1">
      <alignment vertical="center" shrinkToFit="1"/>
    </xf>
    <xf numFmtId="38" fontId="11" fillId="0" borderId="34" xfId="58" applyFont="1" applyFill="1" applyBorder="1" applyAlignment="1">
      <alignment vertical="center" shrinkToFit="1"/>
    </xf>
    <xf numFmtId="38" fontId="11" fillId="0" borderId="35" xfId="58" applyFont="1" applyFill="1" applyBorder="1" applyAlignment="1">
      <alignment vertical="center" shrinkToFit="1"/>
    </xf>
    <xf numFmtId="38" fontId="11" fillId="0" borderId="16" xfId="58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left" vertical="center" indent="1" shrinkToFit="1"/>
    </xf>
    <xf numFmtId="38" fontId="11" fillId="0" borderId="18" xfId="58" applyFont="1" applyFill="1" applyBorder="1" applyAlignment="1">
      <alignment vertical="center" shrinkToFit="1"/>
    </xf>
    <xf numFmtId="38" fontId="11" fillId="0" borderId="21" xfId="58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38" fontId="11" fillId="0" borderId="12" xfId="58" applyFont="1" applyFill="1" applyBorder="1" applyAlignment="1">
      <alignment horizontal="center" vertical="center" shrinkToFit="1"/>
    </xf>
    <xf numFmtId="38" fontId="11" fillId="0" borderId="2" xfId="58" applyFont="1" applyFill="1" applyBorder="1" applyAlignment="1">
      <alignment horizontal="center" vertical="center" shrinkToFit="1"/>
    </xf>
    <xf numFmtId="38" fontId="11" fillId="0" borderId="32" xfId="58" applyFont="1" applyFill="1" applyBorder="1" applyAlignment="1">
      <alignment horizontal="center"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PageLayoutView="0" workbookViewId="0" topLeftCell="A4">
      <selection activeCell="A1" sqref="A1:B1"/>
    </sheetView>
  </sheetViews>
  <sheetFormatPr defaultColWidth="9.00390625" defaultRowHeight="13.5"/>
  <cols>
    <col min="1" max="1" width="23.00390625" style="1" customWidth="1"/>
    <col min="2" max="3" width="15.00390625" style="1" customWidth="1"/>
    <col min="4" max="4" width="12.875" style="1" customWidth="1"/>
    <col min="5" max="5" width="23.00390625" style="1" customWidth="1"/>
    <col min="6" max="7" width="15.00390625" style="1" customWidth="1"/>
    <col min="8" max="8" width="13.875" style="1" customWidth="1"/>
    <col min="9" max="9" width="0.875" style="1" customWidth="1"/>
    <col min="10" max="16384" width="9.00390625" style="1" customWidth="1"/>
  </cols>
  <sheetData>
    <row r="1" spans="1:2" ht="21.75" customHeight="1">
      <c r="A1" s="47"/>
      <c r="B1" s="48"/>
    </row>
    <row r="2" spans="1:2" ht="21.75" customHeight="1">
      <c r="A2" s="47" t="s">
        <v>37</v>
      </c>
      <c r="B2" s="48"/>
    </row>
    <row r="3" ht="15" customHeight="1">
      <c r="H3" s="4" t="s">
        <v>19</v>
      </c>
    </row>
    <row r="4" spans="1:8" ht="13.5">
      <c r="A4" s="5" t="s">
        <v>11</v>
      </c>
      <c r="B4" s="5"/>
      <c r="C4" s="5"/>
      <c r="D4" s="5"/>
      <c r="E4" s="5"/>
      <c r="F4" s="5"/>
      <c r="G4" s="5"/>
      <c r="H4" s="5"/>
    </row>
    <row r="5" spans="1:8" ht="13.5">
      <c r="A5" s="45" t="s">
        <v>43</v>
      </c>
      <c r="B5" s="46"/>
      <c r="C5" s="46"/>
      <c r="D5" s="46"/>
      <c r="E5" s="46"/>
      <c r="F5" s="46"/>
      <c r="G5" s="46"/>
      <c r="H5" s="46"/>
    </row>
    <row r="6" ht="13.5" customHeight="1">
      <c r="H6" s="1" t="s">
        <v>0</v>
      </c>
    </row>
    <row r="7" spans="1:8" ht="18" customHeight="1">
      <c r="A7" s="6" t="s">
        <v>7</v>
      </c>
      <c r="B7" s="6"/>
      <c r="C7" s="6"/>
      <c r="D7" s="6"/>
      <c r="E7" s="6" t="s">
        <v>8</v>
      </c>
      <c r="F7" s="6"/>
      <c r="G7" s="6"/>
      <c r="H7" s="6"/>
    </row>
    <row r="8" spans="1:8" ht="18" customHeight="1">
      <c r="A8" s="28"/>
      <c r="B8" s="40" t="s">
        <v>40</v>
      </c>
      <c r="C8" s="40" t="s">
        <v>41</v>
      </c>
      <c r="D8" s="3" t="s">
        <v>9</v>
      </c>
      <c r="E8" s="41"/>
      <c r="F8" s="40" t="s">
        <v>40</v>
      </c>
      <c r="G8" s="40" t="s">
        <v>41</v>
      </c>
      <c r="H8" s="3" t="s">
        <v>9</v>
      </c>
    </row>
    <row r="9" spans="1:8" ht="18" customHeight="1">
      <c r="A9" s="9" t="s">
        <v>10</v>
      </c>
      <c r="B9" s="27">
        <f>SUM(B10:B13)</f>
        <v>253346140</v>
      </c>
      <c r="C9" s="27">
        <f>SUM(C10:C13)</f>
        <v>178738978</v>
      </c>
      <c r="D9" s="38">
        <f>B9-C9</f>
        <v>74607162</v>
      </c>
      <c r="E9" s="27" t="s">
        <v>2</v>
      </c>
      <c r="F9" s="39">
        <f>SUM(F10:F15)</f>
        <v>52895452</v>
      </c>
      <c r="G9" s="39">
        <f>SUM(G10:G15)</f>
        <v>50730943</v>
      </c>
      <c r="H9" s="26">
        <f>F9-G9</f>
        <v>2164509</v>
      </c>
    </row>
    <row r="10" spans="1:8" ht="18" customHeight="1">
      <c r="A10" s="33" t="s">
        <v>12</v>
      </c>
      <c r="B10" s="24">
        <v>141046479</v>
      </c>
      <c r="C10" s="24">
        <v>84259574</v>
      </c>
      <c r="D10" s="31">
        <f aca="true" t="shared" si="0" ref="D10:D22">B10-C10</f>
        <v>56786905</v>
      </c>
      <c r="E10" s="18" t="s">
        <v>38</v>
      </c>
      <c r="F10" s="36">
        <v>11342431</v>
      </c>
      <c r="G10" s="36">
        <v>9455330</v>
      </c>
      <c r="H10" s="24">
        <f aca="true" t="shared" si="1" ref="H10:H15">F10-G10</f>
        <v>1887101</v>
      </c>
    </row>
    <row r="11" spans="1:8" ht="18" customHeight="1">
      <c r="A11" s="7" t="s">
        <v>13</v>
      </c>
      <c r="B11" s="11">
        <v>111023687</v>
      </c>
      <c r="C11" s="11">
        <v>92760389</v>
      </c>
      <c r="D11" s="15">
        <f>B11-C11</f>
        <v>18263298</v>
      </c>
      <c r="E11" s="21" t="s">
        <v>20</v>
      </c>
      <c r="F11" s="14">
        <v>0</v>
      </c>
      <c r="G11" s="14">
        <v>0</v>
      </c>
      <c r="H11" s="11">
        <f t="shared" si="1"/>
        <v>0</v>
      </c>
    </row>
    <row r="12" spans="1:8" ht="18" customHeight="1">
      <c r="A12" s="42" t="s">
        <v>42</v>
      </c>
      <c r="B12" s="43">
        <v>0</v>
      </c>
      <c r="C12" s="43">
        <v>8927</v>
      </c>
      <c r="D12" s="15">
        <f>B12-C12</f>
        <v>-8927</v>
      </c>
      <c r="E12" s="21" t="s">
        <v>39</v>
      </c>
      <c r="F12" s="14">
        <v>40000000</v>
      </c>
      <c r="G12" s="14">
        <v>40000000</v>
      </c>
      <c r="H12" s="11">
        <f t="shared" si="1"/>
        <v>0</v>
      </c>
    </row>
    <row r="13" spans="1:8" ht="18" customHeight="1">
      <c r="A13" s="7" t="s">
        <v>24</v>
      </c>
      <c r="B13" s="11">
        <v>1275974</v>
      </c>
      <c r="C13" s="11">
        <v>1710088</v>
      </c>
      <c r="D13" s="15">
        <f>B13-C13</f>
        <v>-434114</v>
      </c>
      <c r="E13" s="21" t="s">
        <v>14</v>
      </c>
      <c r="F13" s="14">
        <v>39686</v>
      </c>
      <c r="G13" s="14">
        <v>29849</v>
      </c>
      <c r="H13" s="11">
        <f t="shared" si="1"/>
        <v>9837</v>
      </c>
    </row>
    <row r="14" spans="1:8" ht="18" customHeight="1">
      <c r="A14" s="7"/>
      <c r="B14" s="11"/>
      <c r="C14" s="11"/>
      <c r="D14" s="15"/>
      <c r="E14" s="21" t="s">
        <v>15</v>
      </c>
      <c r="F14" s="14">
        <v>1513335</v>
      </c>
      <c r="G14" s="14">
        <v>1123545</v>
      </c>
      <c r="H14" s="11">
        <f t="shared" si="1"/>
        <v>389790</v>
      </c>
    </row>
    <row r="15" spans="1:8" ht="18" customHeight="1">
      <c r="A15" s="7"/>
      <c r="B15" s="11"/>
      <c r="C15" s="11"/>
      <c r="D15" s="15"/>
      <c r="E15" s="21" t="s">
        <v>16</v>
      </c>
      <c r="F15" s="14">
        <v>0</v>
      </c>
      <c r="G15" s="14">
        <v>122219</v>
      </c>
      <c r="H15" s="11">
        <f t="shared" si="1"/>
        <v>-122219</v>
      </c>
    </row>
    <row r="16" spans="1:8" ht="18" customHeight="1">
      <c r="A16" s="7"/>
      <c r="B16" s="11"/>
      <c r="C16" s="11"/>
      <c r="D16" s="15"/>
      <c r="E16" s="21"/>
      <c r="F16" s="14"/>
      <c r="G16" s="14"/>
      <c r="H16" s="11"/>
    </row>
    <row r="17" spans="1:8" ht="18" customHeight="1">
      <c r="A17" s="8" t="s">
        <v>25</v>
      </c>
      <c r="B17" s="44">
        <f>SUM(B18,B22)</f>
        <v>2411243796</v>
      </c>
      <c r="C17" s="17">
        <f>SUM(C18,C22)</f>
        <v>2519209177</v>
      </c>
      <c r="D17" s="30">
        <f t="shared" si="0"/>
        <v>-107965381</v>
      </c>
      <c r="E17" s="17" t="s">
        <v>3</v>
      </c>
      <c r="F17" s="35">
        <f>SUM(F18)</f>
        <v>1929558000</v>
      </c>
      <c r="G17" s="35">
        <f>SUM(G18)</f>
        <v>1956918000</v>
      </c>
      <c r="H17" s="17">
        <f aca="true" t="shared" si="2" ref="H17:H22">F17-G17</f>
        <v>-27360000</v>
      </c>
    </row>
    <row r="18" spans="1:8" ht="18" customHeight="1">
      <c r="A18" s="8" t="s">
        <v>26</v>
      </c>
      <c r="B18" s="17">
        <f>SUM(B19:B20)</f>
        <v>2166388613</v>
      </c>
      <c r="C18" s="17">
        <f>SUM(C19:C20)</f>
        <v>2249007373</v>
      </c>
      <c r="D18" s="30">
        <f t="shared" si="0"/>
        <v>-82618760</v>
      </c>
      <c r="E18" s="21" t="s">
        <v>17</v>
      </c>
      <c r="F18" s="14">
        <v>1929558000</v>
      </c>
      <c r="G18" s="14">
        <v>1956918000</v>
      </c>
      <c r="H18" s="11">
        <f t="shared" si="2"/>
        <v>-27360000</v>
      </c>
    </row>
    <row r="19" spans="1:8" ht="18" customHeight="1">
      <c r="A19" s="33" t="s">
        <v>27</v>
      </c>
      <c r="B19" s="24">
        <v>373806890</v>
      </c>
      <c r="C19" s="24">
        <v>373806890</v>
      </c>
      <c r="D19" s="31">
        <f t="shared" si="0"/>
        <v>0</v>
      </c>
      <c r="E19" s="21"/>
      <c r="F19" s="14"/>
      <c r="G19" s="11"/>
      <c r="H19" s="15"/>
    </row>
    <row r="20" spans="1:8" ht="18" customHeight="1">
      <c r="A20" s="7" t="s">
        <v>28</v>
      </c>
      <c r="B20" s="11">
        <v>1792581723</v>
      </c>
      <c r="C20" s="11">
        <v>1875200483</v>
      </c>
      <c r="D20" s="15">
        <f t="shared" si="0"/>
        <v>-82618760</v>
      </c>
      <c r="E20" s="21"/>
      <c r="F20" s="14"/>
      <c r="G20" s="11"/>
      <c r="H20" s="15"/>
    </row>
    <row r="21" spans="1:8" ht="18" customHeight="1">
      <c r="A21" s="34"/>
      <c r="B21" s="11"/>
      <c r="C21" s="11"/>
      <c r="D21" s="15"/>
      <c r="E21" s="21"/>
      <c r="F21" s="14"/>
      <c r="G21" s="11"/>
      <c r="H21" s="15"/>
    </row>
    <row r="22" spans="1:8" ht="18" customHeight="1">
      <c r="A22" s="8" t="s">
        <v>29</v>
      </c>
      <c r="B22" s="17">
        <f>SUM(B23:B28)</f>
        <v>244855183</v>
      </c>
      <c r="C22" s="17">
        <f>SUM(C23:C28)</f>
        <v>270201804</v>
      </c>
      <c r="D22" s="30">
        <f t="shared" si="0"/>
        <v>-25346621</v>
      </c>
      <c r="E22" s="16" t="s">
        <v>4</v>
      </c>
      <c r="F22" s="25">
        <f>SUM(F9,F17)</f>
        <v>1982453452</v>
      </c>
      <c r="G22" s="12">
        <f>SUM(G9,G17)</f>
        <v>2007648943</v>
      </c>
      <c r="H22" s="32">
        <f t="shared" si="2"/>
        <v>-25195491</v>
      </c>
    </row>
    <row r="23" spans="1:8" ht="18" customHeight="1">
      <c r="A23" s="33" t="s">
        <v>18</v>
      </c>
      <c r="B23" s="24">
        <v>155392955</v>
      </c>
      <c r="C23" s="24">
        <v>158588823</v>
      </c>
      <c r="D23" s="31">
        <f aca="true" t="shared" si="3" ref="D23:D28">B23-C23</f>
        <v>-3195868</v>
      </c>
      <c r="E23" s="49" t="s">
        <v>30</v>
      </c>
      <c r="F23" s="50"/>
      <c r="G23" s="50"/>
      <c r="H23" s="51"/>
    </row>
    <row r="24" spans="1:8" ht="18" customHeight="1">
      <c r="A24" s="7" t="s">
        <v>36</v>
      </c>
      <c r="B24" s="11">
        <v>8282434</v>
      </c>
      <c r="C24" s="11">
        <v>13840316</v>
      </c>
      <c r="D24" s="15">
        <f t="shared" si="3"/>
        <v>-5557882</v>
      </c>
      <c r="E24" s="24" t="s">
        <v>32</v>
      </c>
      <c r="F24" s="37">
        <v>370000000</v>
      </c>
      <c r="G24" s="37">
        <v>370000000</v>
      </c>
      <c r="H24" s="10">
        <f>F24-G24</f>
        <v>0</v>
      </c>
    </row>
    <row r="25" spans="1:8" ht="18" customHeight="1">
      <c r="A25" s="7" t="s">
        <v>31</v>
      </c>
      <c r="B25" s="11">
        <v>70600576</v>
      </c>
      <c r="C25" s="11">
        <v>87187097</v>
      </c>
      <c r="D25" s="15">
        <f t="shared" si="3"/>
        <v>-16586521</v>
      </c>
      <c r="E25" s="11" t="s">
        <v>33</v>
      </c>
      <c r="F25" s="14">
        <v>429512891</v>
      </c>
      <c r="G25" s="14">
        <v>447071654</v>
      </c>
      <c r="H25" s="11">
        <f>F25-G25</f>
        <v>-17558763</v>
      </c>
    </row>
    <row r="26" spans="1:8" ht="18" customHeight="1">
      <c r="A26" s="7" t="s">
        <v>21</v>
      </c>
      <c r="B26" s="11">
        <v>1166400</v>
      </c>
      <c r="C26" s="11">
        <v>0</v>
      </c>
      <c r="D26" s="15">
        <f t="shared" si="3"/>
        <v>1166400</v>
      </c>
      <c r="E26" s="11" t="s">
        <v>23</v>
      </c>
      <c r="F26" s="14">
        <v>-117376407</v>
      </c>
      <c r="G26" s="14">
        <v>-126772442</v>
      </c>
      <c r="H26" s="11">
        <f>F26-G26</f>
        <v>9396035</v>
      </c>
    </row>
    <row r="27" spans="1:8" ht="18" customHeight="1">
      <c r="A27" s="7" t="s">
        <v>22</v>
      </c>
      <c r="B27" s="11">
        <v>6993679</v>
      </c>
      <c r="C27" s="11">
        <v>7517818</v>
      </c>
      <c r="D27" s="15">
        <f t="shared" si="3"/>
        <v>-524139</v>
      </c>
      <c r="E27" s="11" t="s">
        <v>34</v>
      </c>
      <c r="F27" s="14">
        <v>9396035</v>
      </c>
      <c r="G27" s="14">
        <v>-51444420</v>
      </c>
      <c r="H27" s="13">
        <f>F27-G27</f>
        <v>60840455</v>
      </c>
    </row>
    <row r="28" spans="1:8" ht="18" customHeight="1">
      <c r="A28" s="7" t="s">
        <v>1</v>
      </c>
      <c r="B28" s="11">
        <v>2419139</v>
      </c>
      <c r="C28" s="11">
        <v>3067750</v>
      </c>
      <c r="D28" s="15">
        <f t="shared" si="3"/>
        <v>-648611</v>
      </c>
      <c r="E28" s="16" t="s">
        <v>5</v>
      </c>
      <c r="F28" s="29">
        <f>SUM(F24,F25,F26)</f>
        <v>682136484</v>
      </c>
      <c r="G28" s="12">
        <f>SUM(G24,G25,G26)</f>
        <v>690299212</v>
      </c>
      <c r="H28" s="32">
        <f>F28-G28</f>
        <v>-8162728</v>
      </c>
    </row>
    <row r="29" spans="1:8" ht="18" customHeight="1">
      <c r="A29" s="7"/>
      <c r="B29" s="11"/>
      <c r="C29" s="11"/>
      <c r="D29" s="15"/>
      <c r="E29" s="11"/>
      <c r="F29" s="22"/>
      <c r="G29" s="19"/>
      <c r="H29" s="20"/>
    </row>
    <row r="30" spans="1:8" ht="18" customHeight="1">
      <c r="A30" s="7"/>
      <c r="B30" s="11"/>
      <c r="C30" s="11"/>
      <c r="D30" s="15"/>
      <c r="E30" s="11"/>
      <c r="F30" s="22"/>
      <c r="G30" s="19"/>
      <c r="H30" s="20"/>
    </row>
    <row r="31" spans="1:8" ht="23.25" customHeight="1">
      <c r="A31" s="2" t="s">
        <v>35</v>
      </c>
      <c r="B31" s="12">
        <f>SUM(B9,B17)</f>
        <v>2664589936</v>
      </c>
      <c r="C31" s="12">
        <f>SUM(C9,C17)</f>
        <v>2697948155</v>
      </c>
      <c r="D31" s="32">
        <f>SUM(D9,D17)</f>
        <v>-33358219</v>
      </c>
      <c r="E31" s="16" t="s">
        <v>6</v>
      </c>
      <c r="F31" s="25">
        <f>SUM(F22,F28)</f>
        <v>2664589936</v>
      </c>
      <c r="G31" s="25">
        <f>SUM(G22,G28)</f>
        <v>2697948155</v>
      </c>
      <c r="H31" s="23">
        <f>F31-G31</f>
        <v>-33358219</v>
      </c>
    </row>
    <row r="32" ht="7.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</sheetData>
  <sheetProtection password="CC2B" sheet="1"/>
  <mergeCells count="4">
    <mergeCell ref="A5:H5"/>
    <mergeCell ref="A1:B1"/>
    <mergeCell ref="E23:H23"/>
    <mergeCell ref="A2:B2"/>
  </mergeCells>
  <printOptions horizontalCentered="1"/>
  <pageMargins left="0" right="0" top="0" bottom="0" header="0" footer="0"/>
  <pageSetup firstPageNumber="22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明治安田生活福祉研究所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青木葉　亨</cp:lastModifiedBy>
  <cp:lastPrinted>2016-06-18T08:15:38Z</cp:lastPrinted>
  <dcterms:created xsi:type="dcterms:W3CDTF">2008-06-06T01:55:09Z</dcterms:created>
  <dcterms:modified xsi:type="dcterms:W3CDTF">2016-06-25T22:10:55Z</dcterms:modified>
  <cp:category/>
  <cp:version/>
  <cp:contentType/>
  <cp:contentStatus/>
</cp:coreProperties>
</file>